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tewagl.sharepoint.com/teams/GN26/Shared Documents/Revised Access Arrangement Proposal Jan 2026/Appendices/"/>
    </mc:Choice>
  </mc:AlternateContent>
  <xr:revisionPtr revIDLastSave="75" documentId="8_{FF3570B8-8ACC-47FD-9F74-437FD026745B}" xr6:coauthVersionLast="47" xr6:coauthVersionMax="47" xr10:uidLastSave="{8C5E52F0-05D8-469E-A8A9-BF38DCE00238}"/>
  <bookViews>
    <workbookView xWindow="28680" yWindow="-120" windowWidth="29040" windowHeight="17520" xr2:uid="{750239A4-ECE1-4C84-9633-A3767C3B9ECC}"/>
  </bookViews>
  <sheets>
    <sheet name="API targets " sheetId="1" r:id="rId1"/>
  </sheets>
  <definedNames>
    <definedName name="_Ref216346741" localSheetId="0">'API targets '!$B$31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G23" i="1"/>
  <c r="G22" i="1"/>
  <c r="C7" i="1"/>
  <c r="G17" i="1"/>
  <c r="C11" i="1" l="1"/>
  <c r="C18" i="1"/>
  <c r="C20" i="1" l="1"/>
  <c r="C19" i="1"/>
  <c r="D11" i="1" l="1"/>
  <c r="D19" i="1" s="1"/>
  <c r="E11" i="1"/>
  <c r="E19" i="1" s="1"/>
  <c r="F11" i="1"/>
  <c r="F19" i="1" s="1"/>
  <c r="G11" i="1"/>
  <c r="D7" i="1"/>
  <c r="E7" i="1"/>
  <c r="E17" i="1" s="1"/>
  <c r="F7" i="1"/>
  <c r="F17" i="1" s="1"/>
  <c r="G7" i="1"/>
  <c r="G18" i="1" l="1"/>
  <c r="G19" i="1"/>
  <c r="G24" i="1" s="1"/>
  <c r="F18" i="1"/>
  <c r="E18" i="1"/>
  <c r="D17" i="1"/>
  <c r="D18" i="1"/>
  <c r="G20" i="1" l="1"/>
  <c r="F20" i="1"/>
  <c r="E20" i="1"/>
  <c r="D20" i="1"/>
  <c r="G25" i="1" l="1"/>
</calcChain>
</file>

<file path=xl/sharedStrings.xml><?xml version="1.0" encoding="utf-8"?>
<sst xmlns="http://schemas.openxmlformats.org/spreadsheetml/2006/main" count="38" uniqueCount="31">
  <si>
    <t>FY 21-22</t>
  </si>
  <si>
    <t>FY 22-23</t>
  </si>
  <si>
    <t>FY 23-24</t>
  </si>
  <si>
    <t>Number of customers</t>
  </si>
  <si>
    <t>Customer numbers as at 1 July</t>
  </si>
  <si>
    <t>Customer numbers as at 30 June</t>
  </si>
  <si>
    <t>Number of length (in km)</t>
  </si>
  <si>
    <t>Start of year</t>
  </si>
  <si>
    <t>End of year</t>
  </si>
  <si>
    <t>Mains and services leaks</t>
  </si>
  <si>
    <t>Meter leaks</t>
  </si>
  <si>
    <t>TARGET 1: Unplanned SAIFI</t>
  </si>
  <si>
    <t>TARGET 2: Unplanned SAIDI</t>
  </si>
  <si>
    <t>TARGET 3: Mains and services leaks</t>
  </si>
  <si>
    <t>TARGET 4: Meter leaks</t>
  </si>
  <si>
    <t>FY 24-25</t>
  </si>
  <si>
    <t xml:space="preserve">Average </t>
  </si>
  <si>
    <t>Duration of unplanned supply interruptions (CHOS)</t>
  </si>
  <si>
    <t>Unplanned SAIFI</t>
  </si>
  <si>
    <t>Unplanned SAIDI</t>
  </si>
  <si>
    <t>FY 20-21</t>
  </si>
  <si>
    <t>Number of unplanned supply interruptions (Frequencies)</t>
  </si>
  <si>
    <t>Metric</t>
  </si>
  <si>
    <t>Basis</t>
  </si>
  <si>
    <t>Target</t>
  </si>
  <si>
    <t>Outage events per 1000 of customers</t>
  </si>
  <si>
    <t>Hours per 1000 of customers</t>
  </si>
  <si>
    <t>Leaks per kilometre of mains and services</t>
  </si>
  <si>
    <t xml:space="preserve">Meter leaks per 1000 customers </t>
  </si>
  <si>
    <t>Asset Performance Index (API) targets for the 2026–31 period</t>
  </si>
  <si>
    <t>Table 3 Hypothetical performance measure targets for 2026–31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</si>
</sst>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[Red]\●;[Red]\●;[Color10]\●"/>
    <numFmt numFmtId="166" formatCode="###,000"/>
    <numFmt numFmtId="167" formatCode="0.0000"/>
    <numFmt numFmtId="168" formatCode="0.000000"/>
    <numFmt numFmtId="169" formatCode="_-* #,##0.000000_-;\-* #,##0.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sz val="8"/>
      <color theme="1" tint="0.24994659260841701"/>
      <name val="Arial"/>
      <family val="2"/>
    </font>
    <font>
      <sz val="8"/>
      <name val="Helvetica"/>
      <family val="2"/>
    </font>
    <font>
      <sz val="9"/>
      <color theme="1"/>
      <name val="Verdana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 tint="0.24997711111789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.5"/>
      <color rgb="FF757575"/>
      <name val="Arial"/>
      <family val="2"/>
    </font>
    <font>
      <sz val="10.5"/>
      <color rgb="FF000000"/>
      <name val="Arial"/>
      <family val="2"/>
    </font>
    <font>
      <b/>
      <sz val="10.5"/>
      <color rgb="FF000000"/>
      <name val="Arial"/>
      <family val="2"/>
    </font>
    <font>
      <b/>
      <sz val="10"/>
      <color rgb="FF002060"/>
      <name val="Arial"/>
      <family val="2"/>
    </font>
    <font>
      <b/>
      <i/>
      <sz val="11"/>
      <color rgb="FF002060"/>
      <name val="Arial"/>
      <family val="2"/>
    </font>
    <font>
      <sz val="10"/>
      <color rgb="FF00206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2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7" fillId="5" borderId="2" applyNumberFormat="0" applyBorder="0" applyAlignment="0">
      <alignment horizontal="center" vertical="center"/>
    </xf>
    <xf numFmtId="0" fontId="7" fillId="6" borderId="2" applyNumberFormat="0" applyBorder="0" applyAlignment="0" applyProtection="0">
      <alignment horizontal="center" vertical="center"/>
    </xf>
    <xf numFmtId="0" fontId="5" fillId="4" borderId="1" applyNumberFormat="0" applyFont="0" applyFill="0" applyAlignment="0" applyProtection="0">
      <alignment horizontal="center" vertical="center"/>
    </xf>
    <xf numFmtId="165" fontId="8" fillId="0" borderId="0">
      <alignment horizontal="center" vertical="center"/>
    </xf>
    <xf numFmtId="0" fontId="3" fillId="3" borderId="0" applyNumberFormat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9" fillId="0" borderId="0"/>
    <xf numFmtId="0" fontId="10" fillId="7" borderId="3" applyNumberFormat="0" applyAlignment="0" applyProtection="0">
      <alignment horizontal="left" vertical="center" indent="1"/>
    </xf>
    <xf numFmtId="166" fontId="11" fillId="8" borderId="3" applyNumberFormat="0" applyAlignment="0" applyProtection="0">
      <alignment horizontal="left" vertical="center" indent="1"/>
    </xf>
    <xf numFmtId="0" fontId="10" fillId="7" borderId="4" applyNumberFormat="0" applyAlignment="0" applyProtection="0">
      <alignment horizontal="left" vertical="center" indent="1"/>
    </xf>
    <xf numFmtId="166" fontId="11" fillId="0" borderId="5" applyNumberFormat="0" applyFill="0" applyBorder="0" applyAlignment="0" applyProtection="0">
      <alignment horizontal="right" vertical="center"/>
    </xf>
    <xf numFmtId="166" fontId="11" fillId="0" borderId="5" applyNumberFormat="0" applyProtection="0">
      <alignment horizontal="right" vertical="center"/>
    </xf>
    <xf numFmtId="166" fontId="10" fillId="0" borderId="4" applyNumberFormat="0" applyProtection="0">
      <alignment horizontal="right" vertical="center"/>
    </xf>
    <xf numFmtId="0" fontId="9" fillId="0" borderId="0"/>
    <xf numFmtId="0" fontId="12" fillId="9" borderId="6">
      <alignment vertical="center"/>
    </xf>
    <xf numFmtId="0" fontId="6" fillId="0" borderId="0"/>
    <xf numFmtId="0" fontId="13" fillId="0" borderId="0"/>
  </cellStyleXfs>
  <cellXfs count="61">
    <xf numFmtId="0" fontId="0" fillId="0" borderId="0" xfId="0"/>
    <xf numFmtId="0" fontId="15" fillId="0" borderId="0" xfId="0" applyFont="1"/>
    <xf numFmtId="0" fontId="6" fillId="4" borderId="7" xfId="0" applyFont="1" applyFill="1" applyBorder="1" applyAlignment="1">
      <alignment vertical="center"/>
    </xf>
    <xf numFmtId="164" fontId="17" fillId="4" borderId="7" xfId="1" applyNumberFormat="1" applyFont="1" applyFill="1" applyBorder="1" applyAlignment="1">
      <alignment horizontal="right" vertical="center"/>
    </xf>
    <xf numFmtId="164" fontId="17" fillId="4" borderId="10" xfId="1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right" vertical="center"/>
    </xf>
    <xf numFmtId="164" fontId="6" fillId="4" borderId="8" xfId="1" applyNumberFormat="1" applyFont="1" applyFill="1" applyBorder="1" applyAlignment="1">
      <alignment horizontal="right" vertical="center"/>
    </xf>
    <xf numFmtId="164" fontId="15" fillId="4" borderId="8" xfId="1" applyNumberFormat="1" applyFont="1" applyFill="1" applyBorder="1"/>
    <xf numFmtId="164" fontId="15" fillId="4" borderId="11" xfId="1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right" vertical="center"/>
    </xf>
    <xf numFmtId="164" fontId="6" fillId="4" borderId="9" xfId="1" applyNumberFormat="1" applyFont="1" applyFill="1" applyBorder="1" applyAlignment="1">
      <alignment horizontal="right" vertical="center"/>
    </xf>
    <xf numFmtId="164" fontId="18" fillId="4" borderId="9" xfId="1" applyNumberFormat="1" applyFont="1" applyFill="1" applyBorder="1" applyAlignment="1">
      <alignment horizontal="right" vertical="center"/>
    </xf>
    <xf numFmtId="164" fontId="18" fillId="4" borderId="12" xfId="1" applyNumberFormat="1" applyFont="1" applyFill="1" applyBorder="1" applyAlignment="1">
      <alignment horizontal="center"/>
    </xf>
    <xf numFmtId="0" fontId="18" fillId="4" borderId="7" xfId="0" applyFont="1" applyFill="1" applyBorder="1" applyAlignment="1">
      <alignment vertical="center"/>
    </xf>
    <xf numFmtId="164" fontId="18" fillId="4" borderId="7" xfId="1" applyNumberFormat="1" applyFont="1" applyFill="1" applyBorder="1" applyAlignment="1">
      <alignment horizontal="right" vertical="center"/>
    </xf>
    <xf numFmtId="164" fontId="18" fillId="4" borderId="10" xfId="1" applyNumberFormat="1" applyFont="1" applyFill="1" applyBorder="1" applyAlignment="1">
      <alignment horizontal="center"/>
    </xf>
    <xf numFmtId="0" fontId="18" fillId="4" borderId="8" xfId="0" applyFont="1" applyFill="1" applyBorder="1" applyAlignment="1">
      <alignment horizontal="right" vertical="center"/>
    </xf>
    <xf numFmtId="0" fontId="18" fillId="4" borderId="9" xfId="0" applyFont="1" applyFill="1" applyBorder="1" applyAlignment="1">
      <alignment horizontal="right" vertical="center"/>
    </xf>
    <xf numFmtId="164" fontId="15" fillId="4" borderId="7" xfId="1" applyNumberFormat="1" applyFont="1" applyFill="1" applyBorder="1"/>
    <xf numFmtId="164" fontId="15" fillId="4" borderId="10" xfId="1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vertical="center"/>
    </xf>
    <xf numFmtId="0" fontId="6" fillId="4" borderId="9" xfId="0" applyFont="1" applyFill="1" applyBorder="1" applyAlignment="1">
      <alignment vertical="center"/>
    </xf>
    <xf numFmtId="164" fontId="15" fillId="4" borderId="9" xfId="1" applyNumberFormat="1" applyFont="1" applyFill="1" applyBorder="1"/>
    <xf numFmtId="164" fontId="15" fillId="4" borderId="12" xfId="1" applyNumberFormat="1" applyFont="1" applyFill="1" applyBorder="1" applyAlignment="1">
      <alignment horizontal="center"/>
    </xf>
    <xf numFmtId="0" fontId="20" fillId="0" borderId="0" xfId="0" applyFont="1" applyAlignment="1">
      <alignment wrapText="1"/>
    </xf>
    <xf numFmtId="0" fontId="6" fillId="0" borderId="0" xfId="0" applyFont="1" applyAlignment="1">
      <alignment vertical="center"/>
    </xf>
    <xf numFmtId="167" fontId="15" fillId="0" borderId="0" xfId="0" applyNumberFormat="1" applyFont="1"/>
    <xf numFmtId="0" fontId="20" fillId="0" borderId="0" xfId="0" applyFont="1"/>
    <xf numFmtId="168" fontId="15" fillId="0" borderId="0" xfId="0" applyNumberFormat="1" applyFont="1"/>
    <xf numFmtId="0" fontId="21" fillId="0" borderId="0" xfId="0" applyFont="1" applyAlignment="1">
      <alignment vertical="center"/>
    </xf>
    <xf numFmtId="0" fontId="23" fillId="10" borderId="13" xfId="0" applyFont="1" applyFill="1" applyBorder="1" applyAlignment="1">
      <alignment vertical="center" wrapText="1"/>
    </xf>
    <xf numFmtId="0" fontId="23" fillId="10" borderId="14" xfId="0" applyFont="1" applyFill="1" applyBorder="1" applyAlignment="1">
      <alignment vertical="center" wrapText="1"/>
    </xf>
    <xf numFmtId="0" fontId="23" fillId="10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6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25" fillId="0" borderId="0" xfId="0" applyFont="1"/>
    <xf numFmtId="164" fontId="6" fillId="4" borderId="7" xfId="1" applyNumberFormat="1" applyFont="1" applyFill="1" applyBorder="1" applyAlignment="1">
      <alignment vertical="center"/>
    </xf>
    <xf numFmtId="164" fontId="18" fillId="4" borderId="7" xfId="1" applyNumberFormat="1" applyFont="1" applyFill="1" applyBorder="1" applyAlignment="1">
      <alignment vertical="center"/>
    </xf>
    <xf numFmtId="164" fontId="18" fillId="4" borderId="8" xfId="1" applyNumberFormat="1" applyFont="1" applyFill="1" applyBorder="1" applyAlignment="1">
      <alignment horizontal="right" vertical="center"/>
    </xf>
    <xf numFmtId="164" fontId="6" fillId="4" borderId="8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164" fontId="15" fillId="0" borderId="0" xfId="1" applyNumberFormat="1" applyFont="1"/>
    <xf numFmtId="169" fontId="6" fillId="0" borderId="0" xfId="1" applyNumberFormat="1" applyFont="1" applyAlignment="1">
      <alignment vertical="center"/>
    </xf>
    <xf numFmtId="169" fontId="15" fillId="0" borderId="0" xfId="1" applyNumberFormat="1" applyFont="1"/>
    <xf numFmtId="169" fontId="18" fillId="0" borderId="0" xfId="1" applyNumberFormat="1" applyFont="1"/>
    <xf numFmtId="164" fontId="26" fillId="4" borderId="8" xfId="1" applyNumberFormat="1" applyFont="1" applyFill="1" applyBorder="1" applyAlignment="1">
      <alignment horizontal="right" vertical="center"/>
    </xf>
    <xf numFmtId="168" fontId="22" fillId="0" borderId="16" xfId="0" applyNumberFormat="1" applyFont="1" applyBorder="1" applyAlignment="1">
      <alignment horizontal="center" vertical="center" wrapText="1"/>
    </xf>
    <xf numFmtId="164" fontId="17" fillId="4" borderId="10" xfId="1" applyNumberFormat="1" applyFont="1" applyFill="1" applyBorder="1" applyAlignment="1">
      <alignment horizontal="right" vertical="center"/>
    </xf>
    <xf numFmtId="164" fontId="15" fillId="4" borderId="11" xfId="1" applyNumberFormat="1" applyFont="1" applyFill="1" applyBorder="1"/>
    <xf numFmtId="164" fontId="18" fillId="4" borderId="12" xfId="1" applyNumberFormat="1" applyFont="1" applyFill="1" applyBorder="1" applyAlignment="1">
      <alignment horizontal="right" vertical="center"/>
    </xf>
    <xf numFmtId="164" fontId="18" fillId="4" borderId="10" xfId="1" applyNumberFormat="1" applyFont="1" applyFill="1" applyBorder="1" applyAlignment="1">
      <alignment horizontal="right" vertical="center"/>
    </xf>
    <xf numFmtId="164" fontId="15" fillId="4" borderId="10" xfId="1" applyNumberFormat="1" applyFont="1" applyFill="1" applyBorder="1"/>
    <xf numFmtId="164" fontId="15" fillId="4" borderId="12" xfId="1" applyNumberFormat="1" applyFont="1" applyFill="1" applyBorder="1"/>
    <xf numFmtId="0" fontId="19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</cellXfs>
  <cellStyles count="24">
    <cellStyle name="Check RedRedGreen" xfId="8" xr:uid="{44CB87C8-DAE5-4922-B7B9-48721A14A3E8}"/>
    <cellStyle name="Comma" xfId="1" builtinId="3"/>
    <cellStyle name="dms_1" xfId="21" xr:uid="{957414AF-ADC6-4AB5-8275-8A1B05974FA6}"/>
    <cellStyle name="EL External Link" xfId="6" xr:uid="{AF9ABADE-F67A-4A08-A6A9-3A2C8B57F720}"/>
    <cellStyle name="Explanatory Text 2" xfId="12" xr:uid="{2F8E3AB6-CF23-4E5A-8277-42498526A26F}"/>
    <cellStyle name="Good 2" xfId="9" xr:uid="{E25026D5-A174-44AD-B79A-0305E59965CE}"/>
    <cellStyle name="IL Internal Link" xfId="5" xr:uid="{C8E00400-6038-437A-833C-C01700C6A7FB}"/>
    <cellStyle name="Normal" xfId="0" builtinId="0"/>
    <cellStyle name="Normal 11" xfId="23" xr:uid="{77186AE7-4408-45D2-82DE-B4896548726C}"/>
    <cellStyle name="Normal 2" xfId="2" xr:uid="{9C17F280-FE59-4795-986C-E7D60877B49B}"/>
    <cellStyle name="Normal 2 2" xfId="11" xr:uid="{D690486A-CD7D-4941-A78C-9EB8C6398AEF}"/>
    <cellStyle name="Normal 3" xfId="13" xr:uid="{66F47CCA-5FCD-41F7-A4A1-B12E760BC534}"/>
    <cellStyle name="Normal 4" xfId="20" xr:uid="{7BBDDFF8-B5FB-4570-B85D-27B264294E6B}"/>
    <cellStyle name="Normal 5" xfId="22" xr:uid="{069AB96B-A101-40F4-BF98-B1DFF1AD1B26}"/>
    <cellStyle name="Normal 6" xfId="3" xr:uid="{9895394A-1410-48A7-B638-4A236DE2EA7C}"/>
    <cellStyle name="Percent 2" xfId="10" xr:uid="{537DAF2C-A083-4D3D-A6C5-70C9B603DE4D}"/>
    <cellStyle name="Percent 3" xfId="4" xr:uid="{8807126F-1FED-4BAE-8BFC-69A2793E8252}"/>
    <cellStyle name="SAPDataCell" xfId="18" xr:uid="{92818F0C-737F-4FBD-B84D-88E4F9826F9B}"/>
    <cellStyle name="SAPDataTotalCell" xfId="19" xr:uid="{9F59BF16-EB3A-4622-8D27-461F066AE942}"/>
    <cellStyle name="SAPDimensionCell" xfId="14" xr:uid="{56A0ACF5-D760-4DCC-85C3-080A134DD2BD}"/>
    <cellStyle name="SAPFormula" xfId="17" xr:uid="{45CAD265-16FD-4970-AEA3-D5ADD5DA2BB2}"/>
    <cellStyle name="SAPMemberCell" xfId="15" xr:uid="{A1384081-90D8-4BA3-9AA8-4259AF986039}"/>
    <cellStyle name="SAPMemberTotalCell" xfId="16" xr:uid="{A98B8F86-D3E8-4561-A367-EB8EA682EA07}"/>
    <cellStyle name="UQ Unique" xfId="7" xr:uid="{C803EB54-A404-4769-BC41-816C8058118F}"/>
  </cellStyles>
  <dxfs count="0"/>
  <tableStyles count="0" defaultTableStyle="TableStyleMedium2" defaultPivotStyle="PivotStyleLight16"/>
  <colors>
    <mruColors>
      <color rgb="FFFF67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34B98-AF91-4F3A-8F0F-A3050D66182C}">
  <dimension ref="A1:L36"/>
  <sheetViews>
    <sheetView tabSelected="1" workbookViewId="0">
      <selection activeCell="G16" sqref="G16"/>
    </sheetView>
  </sheetViews>
  <sheetFormatPr defaultColWidth="9.109375" defaultRowHeight="13.2" x14ac:dyDescent="0.25"/>
  <cols>
    <col min="1" max="1" width="3.44140625" style="1" customWidth="1"/>
    <col min="2" max="2" width="53.44140625" style="1" bestFit="1" customWidth="1"/>
    <col min="3" max="7" width="20.6640625" style="1" customWidth="1"/>
    <col min="8" max="9" width="15.6640625" style="1" customWidth="1"/>
    <col min="10" max="16384" width="9.109375" style="1"/>
  </cols>
  <sheetData>
    <row r="1" spans="1:8" ht="13.8" x14ac:dyDescent="0.25">
      <c r="B1" s="38" t="s">
        <v>29</v>
      </c>
    </row>
    <row r="3" spans="1:8" x14ac:dyDescent="0.25">
      <c r="C3" s="36" t="s">
        <v>20</v>
      </c>
      <c r="D3" s="36" t="s">
        <v>0</v>
      </c>
      <c r="E3" s="36" t="s">
        <v>1</v>
      </c>
      <c r="F3" s="37" t="s">
        <v>2</v>
      </c>
      <c r="G3" s="37" t="s">
        <v>15</v>
      </c>
    </row>
    <row r="4" spans="1:8" x14ac:dyDescent="0.25">
      <c r="A4" s="59">
        <v>1</v>
      </c>
      <c r="B4" s="2" t="s">
        <v>3</v>
      </c>
      <c r="C4" s="39"/>
      <c r="D4" s="3"/>
      <c r="E4" s="3"/>
      <c r="F4" s="50"/>
      <c r="G4" s="4"/>
    </row>
    <row r="5" spans="1:8" ht="17.25" customHeight="1" x14ac:dyDescent="0.25">
      <c r="A5" s="57"/>
      <c r="B5" s="5" t="s">
        <v>4</v>
      </c>
      <c r="C5" s="6">
        <v>154818</v>
      </c>
      <c r="D5" s="7">
        <v>156979</v>
      </c>
      <c r="E5" s="7">
        <v>155867</v>
      </c>
      <c r="F5" s="51">
        <v>154606</v>
      </c>
      <c r="G5" s="8">
        <v>153498</v>
      </c>
    </row>
    <row r="6" spans="1:8" x14ac:dyDescent="0.25">
      <c r="A6" s="57"/>
      <c r="B6" s="5" t="s">
        <v>5</v>
      </c>
      <c r="C6" s="6">
        <v>156979</v>
      </c>
      <c r="D6" s="7">
        <v>155867</v>
      </c>
      <c r="E6" s="7">
        <v>154606</v>
      </c>
      <c r="F6" s="51">
        <v>153498</v>
      </c>
      <c r="G6" s="8">
        <v>151599</v>
      </c>
    </row>
    <row r="7" spans="1:8" x14ac:dyDescent="0.25">
      <c r="A7" s="60"/>
      <c r="B7" s="9" t="s">
        <v>16</v>
      </c>
      <c r="C7" s="10">
        <f>AVERAGE(C5:C6)</f>
        <v>155898.5</v>
      </c>
      <c r="D7" s="11">
        <f t="shared" ref="D7:F7" si="0">AVERAGE(D5:D6)</f>
        <v>156423</v>
      </c>
      <c r="E7" s="11">
        <f t="shared" si="0"/>
        <v>155236.5</v>
      </c>
      <c r="F7" s="52">
        <f t="shared" si="0"/>
        <v>154052</v>
      </c>
      <c r="G7" s="12">
        <f>AVERAGE(G5:G6)</f>
        <v>152548.5</v>
      </c>
    </row>
    <row r="8" spans="1:8" x14ac:dyDescent="0.25">
      <c r="A8" s="59">
        <v>2</v>
      </c>
      <c r="B8" s="13" t="s">
        <v>6</v>
      </c>
      <c r="C8" s="40"/>
      <c r="D8" s="14"/>
      <c r="E8" s="14"/>
      <c r="F8" s="53"/>
      <c r="G8" s="15"/>
    </row>
    <row r="9" spans="1:8" x14ac:dyDescent="0.25">
      <c r="A9" s="57"/>
      <c r="B9" s="16" t="s">
        <v>7</v>
      </c>
      <c r="C9" s="41">
        <v>4614</v>
      </c>
      <c r="D9" s="7">
        <v>4731.4399999999996</v>
      </c>
      <c r="E9" s="7">
        <v>4770.884</v>
      </c>
      <c r="F9" s="51">
        <v>4790.7940000000008</v>
      </c>
      <c r="G9" s="8">
        <v>4805.6680000000006</v>
      </c>
    </row>
    <row r="10" spans="1:8" x14ac:dyDescent="0.25">
      <c r="A10" s="57"/>
      <c r="B10" s="16" t="s">
        <v>8</v>
      </c>
      <c r="C10" s="48">
        <v>4731.4399999999996</v>
      </c>
      <c r="D10" s="7">
        <v>4770.884</v>
      </c>
      <c r="E10" s="7">
        <v>4790.7940000000008</v>
      </c>
      <c r="F10" s="51">
        <v>4805.6680000000006</v>
      </c>
      <c r="G10" s="8">
        <v>4799.5999999999995</v>
      </c>
    </row>
    <row r="11" spans="1:8" x14ac:dyDescent="0.25">
      <c r="A11" s="60"/>
      <c r="B11" s="17" t="s">
        <v>16</v>
      </c>
      <c r="C11" s="11">
        <f t="shared" ref="C11:F11" si="1">AVERAGE(C9:C10)</f>
        <v>4672.7199999999993</v>
      </c>
      <c r="D11" s="11">
        <f t="shared" si="1"/>
        <v>4751.1620000000003</v>
      </c>
      <c r="E11" s="11">
        <f t="shared" si="1"/>
        <v>4780.8389999999999</v>
      </c>
      <c r="F11" s="52">
        <f t="shared" si="1"/>
        <v>4798.2310000000007</v>
      </c>
      <c r="G11" s="12">
        <f>AVERAGE(G9:G10)</f>
        <v>4802.634</v>
      </c>
    </row>
    <row r="12" spans="1:8" x14ac:dyDescent="0.25">
      <c r="A12" s="56">
        <v>3</v>
      </c>
      <c r="B12" s="2" t="s">
        <v>21</v>
      </c>
      <c r="C12" s="39">
        <v>158</v>
      </c>
      <c r="D12" s="18">
        <v>112</v>
      </c>
      <c r="E12" s="18">
        <v>138</v>
      </c>
      <c r="F12" s="54">
        <v>200</v>
      </c>
      <c r="G12" s="19">
        <v>190</v>
      </c>
    </row>
    <row r="13" spans="1:8" x14ac:dyDescent="0.25">
      <c r="A13" s="57"/>
      <c r="B13" s="20" t="s">
        <v>17</v>
      </c>
      <c r="C13" s="42">
        <v>0</v>
      </c>
      <c r="D13" s="7">
        <v>199.63333333333333</v>
      </c>
      <c r="E13" s="7">
        <v>158.19999999999999</v>
      </c>
      <c r="F13" s="51">
        <v>97.533333333333331</v>
      </c>
      <c r="G13" s="8">
        <v>8</v>
      </c>
    </row>
    <row r="14" spans="1:8" x14ac:dyDescent="0.25">
      <c r="A14" s="57"/>
      <c r="B14" s="20" t="s">
        <v>9</v>
      </c>
      <c r="C14" s="42">
        <v>249</v>
      </c>
      <c r="D14" s="7">
        <v>269</v>
      </c>
      <c r="E14" s="7">
        <v>203</v>
      </c>
      <c r="F14" s="51">
        <v>296</v>
      </c>
      <c r="G14" s="8">
        <v>270</v>
      </c>
    </row>
    <row r="15" spans="1:8" x14ac:dyDescent="0.25">
      <c r="A15" s="58"/>
      <c r="B15" s="21" t="s">
        <v>10</v>
      </c>
      <c r="C15" s="43">
        <v>1650</v>
      </c>
      <c r="D15" s="22">
        <v>1126</v>
      </c>
      <c r="E15" s="22">
        <v>1185</v>
      </c>
      <c r="F15" s="55">
        <v>1352</v>
      </c>
      <c r="G15" s="23">
        <v>1397</v>
      </c>
    </row>
    <row r="16" spans="1:8" x14ac:dyDescent="0.25">
      <c r="C16" s="44"/>
      <c r="D16" s="44"/>
      <c r="E16" s="44"/>
      <c r="F16" s="44"/>
      <c r="G16" s="44"/>
      <c r="H16" s="24"/>
    </row>
    <row r="17" spans="2:12" x14ac:dyDescent="0.25">
      <c r="B17" s="25" t="s">
        <v>18</v>
      </c>
      <c r="C17" s="45">
        <f>C12/(C7/1000)</f>
        <v>1.0134799244380157</v>
      </c>
      <c r="D17" s="46">
        <f>D12/(D7/1000)</f>
        <v>0.71600723678742895</v>
      </c>
      <c r="E17" s="46">
        <f t="shared" ref="E17" si="2">E12/(E7/1000)</f>
        <v>0.88896619029674073</v>
      </c>
      <c r="F17" s="46">
        <f>F12/(F7/1000)</f>
        <v>1.2982629242074106</v>
      </c>
      <c r="G17" s="46">
        <f>G12/(G7/1000)</f>
        <v>1.245505527750191</v>
      </c>
      <c r="H17" s="27"/>
      <c r="I17" s="26"/>
      <c r="J17" s="26"/>
      <c r="K17" s="26"/>
      <c r="L17" s="26"/>
    </row>
    <row r="18" spans="2:12" x14ac:dyDescent="0.25">
      <c r="B18" s="25" t="s">
        <v>19</v>
      </c>
      <c r="C18" s="45">
        <f>C13/(C7/1000)</f>
        <v>0</v>
      </c>
      <c r="D18" s="46">
        <f>D13/(D7/1000)</f>
        <v>1.276240280095212</v>
      </c>
      <c r="E18" s="46">
        <f t="shared" ref="E18:F18" si="3">E13/(E7/1000)</f>
        <v>1.0190902268474231</v>
      </c>
      <c r="F18" s="46">
        <f t="shared" si="3"/>
        <v>0.63311955270514719</v>
      </c>
      <c r="G18" s="46">
        <f>G13/(G7/1000)</f>
        <v>5.2442338010534356E-2</v>
      </c>
      <c r="H18" s="27"/>
      <c r="I18" s="26"/>
      <c r="J18" s="26"/>
      <c r="K18" s="26"/>
      <c r="L18" s="26"/>
    </row>
    <row r="19" spans="2:12" x14ac:dyDescent="0.25">
      <c r="B19" s="25" t="s">
        <v>9</v>
      </c>
      <c r="C19" s="45">
        <f>C14/C11</f>
        <v>5.3288020681744257E-2</v>
      </c>
      <c r="D19" s="47">
        <f>D14/D11</f>
        <v>5.6617728463058084E-2</v>
      </c>
      <c r="E19" s="47">
        <f t="shared" ref="E19:F19" si="4">E14/E11</f>
        <v>4.2461166335030318E-2</v>
      </c>
      <c r="F19" s="47">
        <f t="shared" si="4"/>
        <v>6.1689401781614923E-2</v>
      </c>
      <c r="G19" s="47">
        <f>G14/G11</f>
        <v>5.6219149741579308E-2</v>
      </c>
      <c r="H19" s="27"/>
      <c r="I19" s="26"/>
      <c r="J19" s="26"/>
      <c r="K19" s="26"/>
      <c r="L19" s="26"/>
    </row>
    <row r="20" spans="2:12" x14ac:dyDescent="0.25">
      <c r="B20" s="25" t="s">
        <v>10</v>
      </c>
      <c r="C20" s="45">
        <f>C15/(C7/1000)</f>
        <v>10.583809337485606</v>
      </c>
      <c r="D20" s="46">
        <f>D15/(D7/1000)</f>
        <v>7.1984298984164736</v>
      </c>
      <c r="E20" s="46">
        <f t="shared" ref="E20:F20" si="5">E15/(E7/1000)</f>
        <v>7.6335140253741871</v>
      </c>
      <c r="F20" s="46">
        <f t="shared" si="5"/>
        <v>8.7762573676420956</v>
      </c>
      <c r="G20" s="46">
        <f>G15/(G7/1000)</f>
        <v>9.1577432750895618</v>
      </c>
      <c r="H20" s="27"/>
      <c r="I20" s="26"/>
      <c r="J20" s="26"/>
      <c r="K20" s="26"/>
      <c r="L20" s="26"/>
    </row>
    <row r="21" spans="2:12" x14ac:dyDescent="0.25">
      <c r="C21" s="46"/>
      <c r="D21" s="46"/>
      <c r="E21" s="46"/>
      <c r="F21" s="46"/>
      <c r="G21" s="46"/>
    </row>
    <row r="22" spans="2:12" x14ac:dyDescent="0.25">
      <c r="B22" s="25" t="s">
        <v>11</v>
      </c>
      <c r="C22" s="45"/>
      <c r="D22" s="46"/>
      <c r="E22" s="46"/>
      <c r="F22" s="46"/>
      <c r="G22" s="46">
        <f>AVERAGE(C17:G17)</f>
        <v>1.0324443606959572</v>
      </c>
      <c r="I22" s="28"/>
    </row>
    <row r="23" spans="2:12" x14ac:dyDescent="0.25">
      <c r="B23" s="25" t="s">
        <v>12</v>
      </c>
      <c r="C23" s="45"/>
      <c r="D23" s="46"/>
      <c r="E23" s="46"/>
      <c r="F23" s="46"/>
      <c r="G23" s="46">
        <f>AVERAGE(C18:G18)</f>
        <v>0.59617847953166336</v>
      </c>
      <c r="I23" s="28"/>
    </row>
    <row r="24" spans="2:12" x14ac:dyDescent="0.25">
      <c r="B24" s="25" t="s">
        <v>13</v>
      </c>
      <c r="C24" s="45"/>
      <c r="D24" s="46"/>
      <c r="E24" s="46"/>
      <c r="F24" s="46"/>
      <c r="G24" s="46">
        <f t="shared" ref="G24:G25" si="6">AVERAGE(C19:G19)</f>
        <v>5.4055093400605381E-2</v>
      </c>
      <c r="I24" s="28"/>
    </row>
    <row r="25" spans="2:12" x14ac:dyDescent="0.25">
      <c r="B25" s="25" t="s">
        <v>14</v>
      </c>
      <c r="C25" s="45"/>
      <c r="D25" s="46"/>
      <c r="E25" s="46"/>
      <c r="F25" s="46"/>
      <c r="G25" s="46">
        <f t="shared" si="6"/>
        <v>8.6699507808015852</v>
      </c>
      <c r="I25" s="28"/>
    </row>
    <row r="31" spans="2:12" ht="15" thickBot="1" x14ac:dyDescent="0.35">
      <c r="B31" s="29" t="s">
        <v>30</v>
      </c>
      <c r="C31"/>
      <c r="D31"/>
    </row>
    <row r="32" spans="2:12" ht="14.4" thickBot="1" x14ac:dyDescent="0.3">
      <c r="B32" s="30" t="s">
        <v>22</v>
      </c>
      <c r="C32" s="31" t="s">
        <v>23</v>
      </c>
      <c r="D32" s="32" t="s">
        <v>24</v>
      </c>
    </row>
    <row r="33" spans="2:4" ht="28.2" thickBot="1" x14ac:dyDescent="0.3">
      <c r="B33" s="33" t="s">
        <v>18</v>
      </c>
      <c r="C33" s="34" t="s">
        <v>25</v>
      </c>
      <c r="D33" s="35">
        <v>1.0324439999999999</v>
      </c>
    </row>
    <row r="34" spans="2:4" ht="28.2" thickBot="1" x14ac:dyDescent="0.3">
      <c r="B34" s="33" t="s">
        <v>19</v>
      </c>
      <c r="C34" s="34" t="s">
        <v>26</v>
      </c>
      <c r="D34" s="35">
        <v>0.59617799999999999</v>
      </c>
    </row>
    <row r="35" spans="2:4" ht="28.2" thickBot="1" x14ac:dyDescent="0.3">
      <c r="B35" s="33" t="s">
        <v>9</v>
      </c>
      <c r="C35" s="34" t="s">
        <v>27</v>
      </c>
      <c r="D35" s="49">
        <v>5.4055093400605381E-2</v>
      </c>
    </row>
    <row r="36" spans="2:4" ht="28.2" thickBot="1" x14ac:dyDescent="0.3">
      <c r="B36" s="33" t="s">
        <v>10</v>
      </c>
      <c r="C36" s="34" t="s">
        <v>28</v>
      </c>
      <c r="D36" s="35">
        <v>8.6699509999999993</v>
      </c>
    </row>
  </sheetData>
  <mergeCells count="3">
    <mergeCell ref="A12:A15"/>
    <mergeCell ref="A4:A7"/>
    <mergeCell ref="A8:A11"/>
  </mergeCells>
  <phoneticPr fontId="14" type="noConversion"/>
  <pageMargins left="0.7" right="0.7" top="0.75" bottom="0.75" header="0.3" footer="0.3"/>
  <headerFooter>
    <oddFooter>&amp;C_x000D_&amp;1#&amp;"Calibri"&amp;10&amp;K000000 Ringfenced -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1dddaa-878a-4ea0-a049-155b52ca24f9" xsi:nil="true"/>
    <lcf76f155ced4ddcb4097134ff3c332f xmlns="20e708b7-70c9-4619-8adb-98af544b736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24BB75BCEF649A3A4EA2C8EA2DEE6" ma:contentTypeVersion="15" ma:contentTypeDescription="Create a new document." ma:contentTypeScope="" ma:versionID="31565d79f58fe6646b3787d90613e683">
  <xsd:schema xmlns:xsd="http://www.w3.org/2001/XMLSchema" xmlns:xs="http://www.w3.org/2001/XMLSchema" xmlns:p="http://schemas.microsoft.com/office/2006/metadata/properties" xmlns:ns2="20e708b7-70c9-4619-8adb-98af544b7362" xmlns:ns3="d31dddaa-878a-4ea0-a049-155b52ca24f9" targetNamespace="http://schemas.microsoft.com/office/2006/metadata/properties" ma:root="true" ma:fieldsID="75f011d64a885b09b0e9cd6c01dc61da" ns2:_="" ns3:_="">
    <xsd:import namespace="20e708b7-70c9-4619-8adb-98af544b7362"/>
    <xsd:import namespace="d31dddaa-878a-4ea0-a049-155b52ca2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708b7-70c9-4619-8adb-98af544b73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6dec70b-5686-468f-b815-f2accaae55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dddaa-878a-4ea0-a049-155b52ca2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0432c59-4d96-4a01-9b84-7b4fb17f7643}" ma:internalName="TaxCatchAll" ma:showField="CatchAllData" ma:web="d31dddaa-878a-4ea0-a049-155b52ca2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545F5-02DB-4E1F-9324-FA6466D1E2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7D965E-6A9E-4DAB-B999-8489E0432D21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d31dddaa-878a-4ea0-a049-155b52ca24f9"/>
    <ds:schemaRef ds:uri="20e708b7-70c9-4619-8adb-98af544b7362"/>
  </ds:schemaRefs>
</ds:datastoreItem>
</file>

<file path=customXml/itemProps3.xml><?xml version="1.0" encoding="utf-8"?>
<ds:datastoreItem xmlns:ds="http://schemas.openxmlformats.org/officeDocument/2006/customXml" ds:itemID="{1AB9F1A1-48B9-4E30-A6F1-8AA848328B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API targets </vt:lpstr>
      <vt:lpstr>'API targets '!_Ref216346741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Wu</dc:creator>
  <cp:keywords/>
  <dc:description/>
  <cp:lastModifiedBy>Irina Umback</cp:lastModifiedBy>
  <cp:revision/>
  <dcterms:created xsi:type="dcterms:W3CDTF">2024-09-17T00:27:44Z</dcterms:created>
  <dcterms:modified xsi:type="dcterms:W3CDTF">2026-01-06T23:03:16Z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ee0ac0-f13e-468c-9ba8-7c112f3e5d4e_Enabled">
    <vt:lpwstr>true</vt:lpwstr>
  </property>
  <property fmtid="{D5CDD505-2E9C-101B-9397-08002B2CF9AE}" pid="3" name="MSIP_Label_bbee0ac0-f13e-468c-9ba8-7c112f3e5d4e_SetDate">
    <vt:lpwstr>2025-04-15T03:31:50Z</vt:lpwstr>
  </property>
  <property fmtid="{D5CDD505-2E9C-101B-9397-08002B2CF9AE}" pid="4" name="MSIP_Label_bbee0ac0-f13e-468c-9ba8-7c112f3e5d4e_Method">
    <vt:lpwstr>Privileged</vt:lpwstr>
  </property>
  <property fmtid="{D5CDD505-2E9C-101B-9397-08002B2CF9AE}" pid="5" name="MSIP_Label_bbee0ac0-f13e-468c-9ba8-7c112f3e5d4e_Name">
    <vt:lpwstr>Ringfenced - Official</vt:lpwstr>
  </property>
  <property fmtid="{D5CDD505-2E9C-101B-9397-08002B2CF9AE}" pid="6" name="MSIP_Label_bbee0ac0-f13e-468c-9ba8-7c112f3e5d4e_SiteId">
    <vt:lpwstr>2a61d4c5-077b-4aba-8d42-5cd0ebd862ef</vt:lpwstr>
  </property>
  <property fmtid="{D5CDD505-2E9C-101B-9397-08002B2CF9AE}" pid="7" name="MSIP_Label_bbee0ac0-f13e-468c-9ba8-7c112f3e5d4e_ActionId">
    <vt:lpwstr>49f6d3cb-faf9-4c3f-ace3-d3f8394a942b</vt:lpwstr>
  </property>
  <property fmtid="{D5CDD505-2E9C-101B-9397-08002B2CF9AE}" pid="8" name="MSIP_Label_bbee0ac0-f13e-468c-9ba8-7c112f3e5d4e_ContentBits">
    <vt:lpwstr>2</vt:lpwstr>
  </property>
  <property fmtid="{D5CDD505-2E9C-101B-9397-08002B2CF9AE}" pid="9" name="ContentTypeId">
    <vt:lpwstr>0x010100C8F24BB75BCEF649A3A4EA2C8EA2DEE6</vt:lpwstr>
  </property>
  <property fmtid="{D5CDD505-2E9C-101B-9397-08002B2CF9AE}" pid="10" name="MediaServiceImageTags">
    <vt:lpwstr/>
  </property>
</Properties>
</file>